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Sesyidv.angariSi 20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D4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arafinans. 5700</t>
        </r>
      </text>
    </comment>
    <comment ref="G6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saerto tanxa magtis (9750) xarjze ar gaixarja bolomde</t>
        </r>
      </text>
    </comment>
    <comment ref="L74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werilis gagzavna saagrntoSi calke</t>
        </r>
      </text>
    </comment>
  </commentList>
</comments>
</file>

<file path=xl/sharedStrings.xml><?xml version="1.0" encoding="utf-8"?>
<sst xmlns="http://schemas.openxmlformats.org/spreadsheetml/2006/main" count="192" uniqueCount="124">
  <si>
    <t>Ria baraTebi, misaloci baraTebi da sxva nabeWdi masala</t>
  </si>
  <si>
    <t>qaRaldis an muyaos saregistracio Jurnalebi/wignebi, saburaltro wignebi, formebi da sxva nabeWdi sakancelario nivTebi</t>
  </si>
  <si>
    <t>gamart.eleqtron. tenderi</t>
  </si>
  <si>
    <t>gasanaTebeli mowyobilobebi da eleqtronaTurebi</t>
  </si>
  <si>
    <t>qsovilis nivTebi</t>
  </si>
  <si>
    <t>safosto da sakuriero momsaxurebebi</t>
  </si>
  <si>
    <t>internet momsaxurebebi</t>
  </si>
  <si>
    <t>a/manqanebis recxva</t>
  </si>
  <si>
    <t>eleqtronuli publikaciis programuli paketebi</t>
  </si>
  <si>
    <t>sawevro organizaciebis momsaxurebebi</t>
  </si>
  <si>
    <t>mobiluri telefonebi</t>
  </si>
  <si>
    <t>personaluri kompiuterebis, saofise aparaturis, satelekomunikacio da audio vizualuri mowyobilobebis SekeTeba, teqnikuri momsaxureba da maTTan dakavSirebuli momsaxurebebi</t>
  </si>
  <si>
    <t>№</t>
  </si>
  <si>
    <t>დანაყოფის კოდი</t>
  </si>
  <si>
    <t>დანაყოფის დასახელება</t>
  </si>
  <si>
    <t>სავარაუდო ღირებულება</t>
  </si>
  <si>
    <t>შესყიდვის საშუალება</t>
  </si>
  <si>
    <t>შენიშვნა</t>
  </si>
  <si>
    <t>araeTilirebuli benzini</t>
  </si>
  <si>
    <t>.09132100</t>
  </si>
  <si>
    <t>ტონერის კატრიჯები                   (კატრიჯების შეძენა დატუმბვა)</t>
  </si>
  <si>
    <t>a/manqanebisა და მათთან დაკავშირებული მოწყობილობების შეკეთება და ტექნიკური მომსახურება</t>
  </si>
  <si>
    <t>antivirusuli programebis paketebi</t>
  </si>
  <si>
    <t xml:space="preserve">samkaulebi, saaTebi da monaTesave nivTebi                                                        </t>
  </si>
  <si>
    <t xml:space="preserve">sabeWdi qaRaldi </t>
  </si>
  <si>
    <t>Senobis mowyobis samuSaoebi</t>
  </si>
  <si>
    <t>kabeluri televizia</t>
  </si>
  <si>
    <t>Senobis mowyobilobebis SekeTeba da teqnikuri momsaxureba</t>
  </si>
  <si>
    <t xml:space="preserve"> SexvedrebTan da konferenciebTan dakavSirebuli momsaxureba</t>
  </si>
  <si>
    <t xml:space="preserve"> auditoruli  momsaxurebebi</t>
  </si>
  <si>
    <t>09211100</t>
  </si>
  <si>
    <t>izorilebuli mavrTuli da kabeli</t>
  </si>
  <si>
    <t>xelsawyoebi, saketebi, gasaRebebi, anjamebi, damWerebi, Wavrebi da zambarebi/resorebi</t>
  </si>
  <si>
    <t>feradi televizorebi</t>
  </si>
  <si>
    <t xml:space="preserve">gamagrilebeli da saventilacio mowyobilobebi                            </t>
  </si>
  <si>
    <t xml:space="preserve">sxvadasxva momsaxurebebi:                 </t>
  </si>
  <si>
    <r>
      <t>სატელეკომუნიკაციო</t>
    </r>
    <r>
      <rPr>
        <sz val="9"/>
        <rFont val="Calibri"/>
        <family val="2"/>
      </rPr>
      <t xml:space="preserve"> </t>
    </r>
    <r>
      <rPr>
        <sz val="9"/>
        <rFont val="Sylfaen"/>
        <family val="1"/>
      </rPr>
      <t>მოწყობილობები</t>
    </r>
    <r>
      <rPr>
        <sz val="9"/>
        <rFont val="Calibri"/>
        <family val="2"/>
      </rPr>
      <t xml:space="preserve"> </t>
    </r>
    <r>
      <rPr>
        <sz val="9"/>
        <rFont val="Sylfaen"/>
        <family val="1"/>
      </rPr>
      <t>და</t>
    </r>
    <r>
      <rPr>
        <sz val="9"/>
        <rFont val="Calibri"/>
        <family val="2"/>
      </rPr>
      <t xml:space="preserve"> </t>
    </r>
    <r>
      <rPr>
        <sz val="9"/>
        <rFont val="Sylfaen"/>
        <family val="1"/>
      </rPr>
      <t>მარაგები</t>
    </r>
  </si>
  <si>
    <t>saremonto samontaJo samuSaoebi</t>
  </si>
  <si>
    <t>dizelis sawvavi</t>
  </si>
  <si>
    <t>saxelmwifo Sesyidvebis  angariSi</t>
  </si>
  <si>
    <t>xelSek. Nnomeri</t>
  </si>
  <si>
    <t>xelSekrul. Tanxa</t>
  </si>
  <si>
    <t>darCenili Tanxa                           (4-5)</t>
  </si>
  <si>
    <t>sxvaoba  (6-7)</t>
  </si>
  <si>
    <t>momwodebeli</t>
  </si>
  <si>
    <t>period.liter.Jurnal-gazeTebi  spec.literatura sul</t>
  </si>
  <si>
    <t>baTumi-eqspresi</t>
  </si>
  <si>
    <t>gam.Sesyidva</t>
  </si>
  <si>
    <t>poligrafservisi</t>
  </si>
  <si>
    <t xml:space="preserve">kompiuteruli mowyobilobebi da maragi:                   </t>
  </si>
  <si>
    <t>გამ.Sesyidva</t>
  </si>
  <si>
    <t>პირადი ჰიგიენის პროდუქტები</t>
  </si>
  <si>
    <t>ავეჯი</t>
  </si>
  <si>
    <t>სასმელი წყალი</t>
  </si>
  <si>
    <t>სუფთა წყალი</t>
  </si>
  <si>
    <t>merid.eqspresi</t>
  </si>
  <si>
    <t>საქარტველოს ფოსტა</t>
  </si>
  <si>
    <t>silqneti</t>
  </si>
  <si>
    <t>magTi</t>
  </si>
  <si>
    <t>kavkasus onlaini</t>
  </si>
  <si>
    <t>ლუკოილი</t>
  </si>
  <si>
    <t>კონსოლიდირებული</t>
  </si>
  <si>
    <t>ძრავის ზეთები</t>
  </si>
  <si>
    <t>იბერია ტექ ავტომოტივი</t>
  </si>
  <si>
    <t>x/g</t>
  </si>
  <si>
    <t>sakanonmdeblo macne</t>
  </si>
  <si>
    <t>sxvadasxva saqmianobebi warmomadgelnobiTi xarjebi</t>
  </si>
  <si>
    <t>kons.tenderi</t>
  </si>
  <si>
    <t>Tamaz wereTeli</t>
  </si>
  <si>
    <t>engadi</t>
  </si>
  <si>
    <t xml:space="preserve">tele da radiosignalis mimRebi da audio an videogamosaxulebis Camweri da aRwarmoebis aparatura </t>
  </si>
  <si>
    <t>i.m. Salva TavdgiriZe</t>
  </si>
  <si>
    <t>Sps nod grupi</t>
  </si>
  <si>
    <t>programuli uzrunvelyofis SemuSaveba veb-gverdis redaqtirebisaTvis.</t>
  </si>
  <si>
    <t>Sps. ბესტი</t>
  </si>
  <si>
    <t>შპს. მინია</t>
  </si>
  <si>
    <t>შპს. ახალი ნათება</t>
  </si>
  <si>
    <t>saqalaqToSoriso satelefono kavSiris momsaxureba</t>
  </si>
  <si>
    <t>mobiluri satelefono kavSiris mosaxureba</t>
  </si>
  <si>
    <t>საინფორმაციო სისტემები და სერვერები</t>
  </si>
  <si>
    <t>rompetroli</t>
  </si>
  <si>
    <t>.09134200</t>
  </si>
  <si>
    <t>rolia</t>
  </si>
  <si>
    <t>beWdva da masTan dakavSirebuli momsaxurebebi</t>
  </si>
  <si>
    <t>kino da video momsaxurebebi</t>
  </si>
  <si>
    <t xml:space="preserve"> avtotransportis dazRveva</t>
  </si>
  <si>
    <r>
      <rPr>
        <sz val="9"/>
        <color indexed="8"/>
        <rFont val="Calibri"/>
        <family val="2"/>
      </rPr>
      <t xml:space="preserve">5. სახელმწიფო შესყიდვების გეგმით გათვალისწინებული ჯამური თანხა დაფინანსების წყაროს  შესაბამისად  </t>
    </r>
    <r>
      <rPr>
        <sz val="10"/>
        <color indexed="8"/>
        <rFont val="Calibri"/>
        <family val="2"/>
      </rPr>
      <t xml:space="preserve">    </t>
    </r>
    <r>
      <rPr>
        <b/>
        <u val="single"/>
        <sz val="16"/>
        <color indexed="10"/>
        <rFont val="Calibri"/>
        <family val="2"/>
      </rPr>
      <t xml:space="preserve"> 461200 </t>
    </r>
    <r>
      <rPr>
        <b/>
        <sz val="14"/>
        <color indexed="10"/>
        <rFont val="Calibri"/>
        <family val="2"/>
      </rPr>
      <t xml:space="preserve">  </t>
    </r>
    <r>
      <rPr>
        <b/>
        <sz val="14"/>
        <color indexed="8"/>
        <rFont val="Calibri"/>
        <family val="2"/>
      </rPr>
      <t xml:space="preserve">  </t>
    </r>
    <r>
      <rPr>
        <sz val="10"/>
        <color indexed="8"/>
        <rFont val="Calibri"/>
        <family val="2"/>
      </rPr>
      <t>ლარი</t>
    </r>
  </si>
  <si>
    <t>saojaxo teqnika-(ელექტრო ღუმელები)</t>
  </si>
  <si>
    <t>saaofise manqanebi, danadgarebi, sakancelario nivTebi, kompiuterebisa da avejis garda (sakanc.nivTebi)</t>
  </si>
  <si>
    <t>ფარმაცეპტული პროდუკტები</t>
  </si>
  <si>
    <t>avtosatransporto saSualeba</t>
  </si>
  <si>
    <t>avejis aqsesuarebi</t>
  </si>
  <si>
    <t>saqmiani garigebisa da piradi saqmeebis marTvis programuli paketebi</t>
  </si>
  <si>
    <t>administraciuli momsaxurebebi</t>
  </si>
  <si>
    <t>mTargmnelobiTi momsaxureba</t>
  </si>
  <si>
    <t>satreningo momsaxurebebi</t>
  </si>
  <si>
    <t>jandacvis sferos momsaxurebebi</t>
  </si>
  <si>
    <t>buRalteriis aRricxvis programuli paketebi</t>
  </si>
  <si>
    <t>akumuliatorebi, pirveladi elementebi da pirveladi batareebi</t>
  </si>
  <si>
    <t>i/m badri goraZe</t>
  </si>
  <si>
    <t>Sps patron jorjia</t>
  </si>
  <si>
    <t>Sesyidv. saagento satend. gancx.</t>
  </si>
  <si>
    <t>sxvadasxva</t>
  </si>
  <si>
    <t>Sps "sameurveo tixtixi"</t>
  </si>
  <si>
    <t>Sps "ტვ ერა"</t>
  </si>
  <si>
    <t>Sps "eqsbi"</t>
  </si>
  <si>
    <t>satransp. infrastr. marTvis saagento</t>
  </si>
  <si>
    <t>Sps "dio"</t>
  </si>
  <si>
    <t>sadazR.komp.   ji-pi-ai</t>
  </si>
  <si>
    <r>
      <t>Sps "</t>
    </r>
    <r>
      <rPr>
        <sz val="9"/>
        <color indexed="8"/>
        <rFont val="Calibri"/>
        <family val="2"/>
      </rPr>
      <t>E-2010"</t>
    </r>
  </si>
  <si>
    <t>Sps "emi"</t>
  </si>
  <si>
    <t>Sps.,,kancpaperi"</t>
  </si>
  <si>
    <t>Sps. ,,genamo"</t>
  </si>
  <si>
    <t>Sps.,,aWaris samsaxtvro saxli</t>
  </si>
  <si>
    <t>Sps.,,simbaTI"</t>
  </si>
  <si>
    <t>2014 წლის  6 თვე</t>
  </si>
  <si>
    <t>01.07.2014</t>
  </si>
  <si>
    <t>saoperacio sistemebi</t>
  </si>
  <si>
    <t>sxvadasva saxis programuli paketebi da kompiuteruli sistemebi</t>
  </si>
  <si>
    <t>6 Tvis faqti  (gaxarjuli Tanxa)</t>
  </si>
  <si>
    <r>
      <t>Sps. 09-</t>
    </r>
    <r>
      <rPr>
        <sz val="9"/>
        <rFont val="Cambria"/>
        <family val="1"/>
      </rPr>
      <t>TECH</t>
    </r>
  </si>
  <si>
    <t>Sps. ,,СЕВЕР"</t>
  </si>
  <si>
    <r>
      <rPr>
        <sz val="9"/>
        <color indexed="8"/>
        <rFont val="Calibri"/>
        <family val="2"/>
      </rPr>
      <t>3. შემსყიდველი ორგანიზაციის დასახელება</t>
    </r>
    <r>
      <rPr>
        <sz val="10"/>
        <color indexed="8"/>
        <rFont val="Calibri"/>
        <family val="2"/>
      </rPr>
      <t xml:space="preserve">                                                                             </t>
    </r>
    <r>
      <rPr>
        <b/>
        <u val="single"/>
        <sz val="10"/>
        <color indexed="8"/>
        <rFont val="AcadMtavr"/>
        <family val="0"/>
      </rPr>
      <t xml:space="preserve"> qalaq baTumis sakrebulo</t>
    </r>
  </si>
  <si>
    <r>
      <t>4</t>
    </r>
    <r>
      <rPr>
        <sz val="9"/>
        <color indexed="8"/>
        <rFont val="Calibri"/>
        <family val="2"/>
      </rPr>
      <t xml:space="preserve">. დაფინანსების წყარო </t>
    </r>
    <r>
      <rPr>
        <sz val="10"/>
        <color indexed="8"/>
        <rFont val="Calibri"/>
        <family val="2"/>
      </rPr>
      <t xml:space="preserve">  </t>
    </r>
    <r>
      <rPr>
        <b/>
        <u val="single"/>
        <sz val="10"/>
        <color indexed="8"/>
        <rFont val="Calibri"/>
        <family val="2"/>
      </rPr>
      <t xml:space="preserve"> </t>
    </r>
    <r>
      <rPr>
        <b/>
        <u val="single"/>
        <sz val="10"/>
        <color indexed="8"/>
        <rFont val="AcadMtavr"/>
        <family val="0"/>
      </rPr>
      <t xml:space="preserve"> qalaq baTumis biujeti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</si>
</sst>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cadNusx"/>
      <family val="0"/>
    </font>
    <font>
      <sz val="9"/>
      <name val="Arial"/>
      <family val="2"/>
    </font>
    <font>
      <sz val="10"/>
      <name val="AcadNusx"/>
      <family val="0"/>
    </font>
    <font>
      <sz val="10"/>
      <name val="Geo ABC"/>
      <family val="2"/>
    </font>
    <font>
      <sz val="8"/>
      <name val="AcadNusx"/>
      <family val="0"/>
    </font>
    <font>
      <sz val="9"/>
      <name val="AcadNusx"/>
      <family val="0"/>
    </font>
    <font>
      <sz val="9"/>
      <color indexed="8"/>
      <name val="Calibri"/>
      <family val="2"/>
    </font>
    <font>
      <b/>
      <sz val="12"/>
      <name val="AcadMtavr"/>
      <family val="0"/>
    </font>
    <font>
      <sz val="9"/>
      <name val="Geo ABC"/>
      <family val="2"/>
    </font>
    <font>
      <sz val="9"/>
      <color indexed="8"/>
      <name val="AcadNusx"/>
      <family val="0"/>
    </font>
    <font>
      <sz val="8"/>
      <color indexed="8"/>
      <name val="AcadNusx"/>
      <family val="0"/>
    </font>
    <font>
      <sz val="8"/>
      <name val="Geo ABC"/>
      <family val="2"/>
    </font>
    <font>
      <u val="single"/>
      <sz val="9.35"/>
      <color indexed="12"/>
      <name val="Calibri"/>
      <family val="2"/>
    </font>
    <font>
      <sz val="9"/>
      <name val="Calibri"/>
      <family val="2"/>
    </font>
    <font>
      <sz val="9"/>
      <name val="Sylfae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36"/>
      <name val="AcadNusx"/>
      <family val="0"/>
    </font>
    <font>
      <b/>
      <u val="single"/>
      <sz val="10"/>
      <color indexed="8"/>
      <name val="AcadMtavr"/>
      <family val="0"/>
    </font>
    <font>
      <b/>
      <u val="single"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6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AcadNusx Wd"/>
      <family val="0"/>
    </font>
    <font>
      <b/>
      <sz val="9"/>
      <color indexed="10"/>
      <name val="AcadNusx Wd"/>
      <family val="0"/>
    </font>
    <font>
      <b/>
      <u val="single"/>
      <sz val="16"/>
      <color indexed="10"/>
      <name val="Calibri"/>
      <family val="2"/>
    </font>
    <font>
      <b/>
      <sz val="14"/>
      <color indexed="10"/>
      <name val="Calibri"/>
      <family val="2"/>
    </font>
    <font>
      <sz val="9"/>
      <color indexed="12"/>
      <name val="Geo ABC"/>
      <family val="2"/>
    </font>
    <font>
      <sz val="9"/>
      <color indexed="60"/>
      <name val="Geo ABC"/>
      <family val="2"/>
    </font>
    <font>
      <sz val="9"/>
      <color indexed="60"/>
      <name val="Calibri"/>
      <family val="2"/>
    </font>
    <font>
      <sz val="10"/>
      <name val="Sylfaen"/>
      <family val="1"/>
    </font>
    <font>
      <b/>
      <sz val="9"/>
      <name val="Geo ABC"/>
      <family val="2"/>
    </font>
    <font>
      <sz val="9"/>
      <color indexed="36"/>
      <name val="Geo ABC"/>
      <family val="2"/>
    </font>
    <font>
      <b/>
      <sz val="9"/>
      <color indexed="36"/>
      <name val="Geo ABC"/>
      <family val="2"/>
    </font>
    <font>
      <sz val="9"/>
      <name val="Cambria"/>
      <family val="1"/>
    </font>
    <font>
      <b/>
      <sz val="9"/>
      <name val="Calibri"/>
      <family val="2"/>
    </font>
    <font>
      <sz val="9"/>
      <color indexed="60"/>
      <name val="AcadNusx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B00000"/>
      <name val="Calibri"/>
      <family val="2"/>
    </font>
    <font>
      <sz val="9"/>
      <color rgb="FFFF0000"/>
      <name val="AcadNusx Wd"/>
      <family val="0"/>
    </font>
    <font>
      <sz val="9"/>
      <color theme="1"/>
      <name val="AcadNusx"/>
      <family val="0"/>
    </font>
    <font>
      <sz val="9"/>
      <color rgb="FFB00000"/>
      <name val="Geo ABC"/>
      <family val="2"/>
    </font>
    <font>
      <sz val="9"/>
      <color rgb="FFC00000"/>
      <name val="Geo ABC"/>
      <family val="2"/>
    </font>
    <font>
      <sz val="9"/>
      <color theme="1"/>
      <name val="Calibri"/>
      <family val="2"/>
    </font>
    <font>
      <sz val="9"/>
      <color rgb="FF0000FF"/>
      <name val="Geo ABC"/>
      <family val="2"/>
    </font>
    <font>
      <sz val="9"/>
      <color rgb="FF7030A0"/>
      <name val="Geo ABC"/>
      <family val="2"/>
    </font>
    <font>
      <b/>
      <sz val="9"/>
      <color rgb="FF7030A0"/>
      <name val="Geo ABC"/>
      <family val="2"/>
    </font>
    <font>
      <b/>
      <sz val="9"/>
      <color rgb="FFFF0000"/>
      <name val="AcadNusx Wd"/>
      <family val="0"/>
    </font>
    <font>
      <sz val="8"/>
      <color theme="1"/>
      <name val="AcadNusx"/>
      <family val="0"/>
    </font>
    <font>
      <sz val="9"/>
      <color rgb="FFB00000"/>
      <name val="AcadNusx"/>
      <family val="0"/>
    </font>
    <font>
      <sz val="9"/>
      <color rgb="FFB0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7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3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/>
    </xf>
    <xf numFmtId="0" fontId="76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14" fontId="77" fillId="33" borderId="0" xfId="0" applyNumberFormat="1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 wrapText="1"/>
    </xf>
    <xf numFmtId="0" fontId="80" fillId="34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4" fillId="0" borderId="12" xfId="42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36" fillId="34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vertical="center"/>
    </xf>
    <xf numFmtId="0" fontId="78" fillId="0" borderId="13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78" fillId="0" borderId="12" xfId="0" applyFont="1" applyFill="1" applyBorder="1" applyAlignment="1">
      <alignment vertical="center"/>
    </xf>
    <xf numFmtId="2" fontId="0" fillId="0" borderId="0" xfId="0" applyNumberForma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79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83" fillId="0" borderId="12" xfId="0" applyFont="1" applyFill="1" applyBorder="1" applyAlignment="1">
      <alignment horizontal="center" vertical="center" wrapText="1"/>
    </xf>
    <xf numFmtId="0" fontId="84" fillId="0" borderId="12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 wrapText="1"/>
    </xf>
    <xf numFmtId="0" fontId="15" fillId="36" borderId="12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  <xf numFmtId="0" fontId="36" fillId="36" borderId="12" xfId="0" applyFont="1" applyFill="1" applyBorder="1" applyAlignment="1">
      <alignment horizontal="center" vertical="center" wrapText="1"/>
    </xf>
    <xf numFmtId="2" fontId="13" fillId="36" borderId="12" xfId="0" applyNumberFormat="1" applyFont="1" applyFill="1" applyBorder="1" applyAlignment="1">
      <alignment horizontal="center" vertical="center" wrapText="1"/>
    </xf>
    <xf numFmtId="0" fontId="75" fillId="0" borderId="14" xfId="0" applyFont="1" applyBorder="1" applyAlignment="1">
      <alignment vertical="center"/>
    </xf>
    <xf numFmtId="0" fontId="75" fillId="0" borderId="15" xfId="0" applyFont="1" applyBorder="1" applyAlignment="1">
      <alignment vertical="center"/>
    </xf>
    <xf numFmtId="0" fontId="75" fillId="0" borderId="16" xfId="0" applyFont="1" applyBorder="1" applyAlignment="1">
      <alignment vertical="center"/>
    </xf>
    <xf numFmtId="0" fontId="75" fillId="0" borderId="17" xfId="0" applyFont="1" applyBorder="1" applyAlignment="1">
      <alignment vertical="center"/>
    </xf>
    <xf numFmtId="0" fontId="75" fillId="0" borderId="18" xfId="0" applyFont="1" applyBorder="1" applyAlignment="1">
      <alignment vertical="center"/>
    </xf>
    <xf numFmtId="0" fontId="75" fillId="0" borderId="19" xfId="0" applyFont="1" applyBorder="1" applyAlignment="1">
      <alignment vertical="center"/>
    </xf>
    <xf numFmtId="0" fontId="40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75" fillId="36" borderId="11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2" fontId="81" fillId="0" borderId="12" xfId="0" applyNumberFormat="1" applyFont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4" fontId="85" fillId="0" borderId="18" xfId="0" applyNumberFormat="1" applyFont="1" applyFill="1" applyBorder="1" applyAlignment="1">
      <alignment horizontal="center" vertical="center"/>
    </xf>
    <xf numFmtId="0" fontId="75" fillId="0" borderId="12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86" fillId="0" borderId="11" xfId="0" applyFont="1" applyBorder="1" applyAlignment="1">
      <alignment horizontal="center" vertical="center" wrapText="1"/>
    </xf>
    <xf numFmtId="0" fontId="8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7" fillId="2" borderId="10" xfId="0" applyFont="1" applyFill="1" applyBorder="1" applyAlignment="1">
      <alignment horizontal="center" vertical="center" wrapText="1"/>
    </xf>
    <xf numFmtId="0" fontId="87" fillId="2" borderId="11" xfId="0" applyFont="1" applyFill="1" applyBorder="1" applyAlignment="1">
      <alignment horizontal="center" vertical="center" wrapText="1"/>
    </xf>
    <xf numFmtId="0" fontId="87" fillId="2" borderId="13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/>
    </xf>
    <xf numFmtId="0" fontId="15" fillId="36" borderId="13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88" fillId="0" borderId="13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1" fillId="36" borderId="10" xfId="0" applyFont="1" applyFill="1" applyBorder="1" applyAlignment="1">
      <alignment horizontal="center" vertical="center"/>
    </xf>
    <xf numFmtId="0" fontId="81" fillId="36" borderId="13" xfId="0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24">
      <selection activeCell="G34" sqref="G34"/>
    </sheetView>
  </sheetViews>
  <sheetFormatPr defaultColWidth="9.140625" defaultRowHeight="15"/>
  <cols>
    <col min="1" max="1" width="3.140625" style="147" customWidth="1"/>
    <col min="2" max="2" width="9.28125" style="1" customWidth="1"/>
    <col min="3" max="3" width="36.00390625" style="1" customWidth="1"/>
    <col min="4" max="4" width="9.421875" style="1" customWidth="1"/>
    <col min="5" max="5" width="7.00390625" style="1" customWidth="1"/>
    <col min="6" max="6" width="9.421875" style="1" customWidth="1"/>
    <col min="7" max="7" width="9.7109375" style="1" customWidth="1"/>
    <col min="8" max="8" width="10.57421875" style="1" customWidth="1"/>
    <col min="9" max="9" width="10.28125" style="1" customWidth="1"/>
    <col min="10" max="10" width="15.28125" style="1" customWidth="1"/>
    <col min="11" max="11" width="14.00390625" style="1" customWidth="1"/>
    <col min="12" max="12" width="10.28125" style="1" customWidth="1"/>
    <col min="13" max="16384" width="9.140625" style="1" customWidth="1"/>
  </cols>
  <sheetData>
    <row r="1" spans="1:13" ht="15.75">
      <c r="A1" s="191" t="s">
        <v>39</v>
      </c>
      <c r="B1" s="191"/>
      <c r="C1" s="191"/>
      <c r="D1" s="191"/>
      <c r="E1" s="191"/>
      <c r="F1" s="191"/>
      <c r="G1" s="191"/>
      <c r="H1" s="191"/>
      <c r="I1" s="191"/>
      <c r="J1" s="191"/>
      <c r="K1" s="18"/>
      <c r="M1" s="19" t="s">
        <v>116</v>
      </c>
    </row>
    <row r="2" spans="1:12" ht="15" customHeight="1">
      <c r="A2" s="2"/>
      <c r="B2" s="2"/>
      <c r="C2" s="192" t="s">
        <v>115</v>
      </c>
      <c r="D2" s="192"/>
      <c r="E2" s="192"/>
      <c r="F2" s="192"/>
      <c r="G2" s="192"/>
      <c r="H2" s="192"/>
      <c r="I2" s="192"/>
      <c r="J2" s="192"/>
      <c r="K2" s="3"/>
      <c r="L2" s="3"/>
    </row>
    <row r="3" spans="1:12" ht="24.75" customHeight="1">
      <c r="A3" s="193" t="s">
        <v>122</v>
      </c>
      <c r="B3" s="193"/>
      <c r="C3" s="193"/>
      <c r="D3" s="133" t="s">
        <v>123</v>
      </c>
      <c r="E3" s="134"/>
      <c r="F3" s="134"/>
      <c r="G3" s="134"/>
      <c r="H3" s="134"/>
      <c r="I3" s="134"/>
      <c r="J3" s="134"/>
      <c r="K3" s="134"/>
      <c r="L3" s="135"/>
    </row>
    <row r="4" spans="1:12" ht="16.5" customHeight="1">
      <c r="A4" s="193"/>
      <c r="B4" s="193"/>
      <c r="C4" s="193"/>
      <c r="D4" s="136"/>
      <c r="E4" s="137"/>
      <c r="F4" s="137"/>
      <c r="G4" s="137"/>
      <c r="H4" s="137"/>
      <c r="I4" s="137"/>
      <c r="J4" s="137"/>
      <c r="K4" s="137"/>
      <c r="L4" s="138"/>
    </row>
    <row r="5" spans="1:12" ht="15" customHeight="1">
      <c r="A5" s="181" t="s">
        <v>86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35"/>
    </row>
    <row r="6" spans="1:12" ht="15" customHeight="1">
      <c r="A6" s="183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38"/>
    </row>
    <row r="7" spans="1:12" ht="15">
      <c r="A7" s="175" t="s">
        <v>12</v>
      </c>
      <c r="B7" s="194" t="s">
        <v>13</v>
      </c>
      <c r="C7" s="175" t="s">
        <v>14</v>
      </c>
      <c r="D7" s="195" t="s">
        <v>15</v>
      </c>
      <c r="E7" s="198" t="s">
        <v>40</v>
      </c>
      <c r="F7" s="201" t="s">
        <v>41</v>
      </c>
      <c r="G7" s="204" t="s">
        <v>42</v>
      </c>
      <c r="H7" s="207" t="s">
        <v>119</v>
      </c>
      <c r="I7" s="210" t="s">
        <v>43</v>
      </c>
      <c r="J7" s="198" t="s">
        <v>44</v>
      </c>
      <c r="K7" s="179" t="s">
        <v>16</v>
      </c>
      <c r="L7" s="180" t="s">
        <v>17</v>
      </c>
    </row>
    <row r="8" spans="1:12" ht="15">
      <c r="A8" s="175"/>
      <c r="B8" s="194"/>
      <c r="C8" s="175"/>
      <c r="D8" s="196"/>
      <c r="E8" s="199"/>
      <c r="F8" s="202"/>
      <c r="G8" s="205"/>
      <c r="H8" s="208"/>
      <c r="I8" s="211"/>
      <c r="J8" s="199"/>
      <c r="K8" s="179"/>
      <c r="L8" s="180"/>
    </row>
    <row r="9" spans="1:12" ht="15">
      <c r="A9" s="175"/>
      <c r="B9" s="194"/>
      <c r="C9" s="175"/>
      <c r="D9" s="196"/>
      <c r="E9" s="199"/>
      <c r="F9" s="202"/>
      <c r="G9" s="205"/>
      <c r="H9" s="208"/>
      <c r="I9" s="211"/>
      <c r="J9" s="199"/>
      <c r="K9" s="179"/>
      <c r="L9" s="180"/>
    </row>
    <row r="10" spans="1:12" ht="15">
      <c r="A10" s="175"/>
      <c r="B10" s="194"/>
      <c r="C10" s="175"/>
      <c r="D10" s="197"/>
      <c r="E10" s="200"/>
      <c r="F10" s="203"/>
      <c r="G10" s="206"/>
      <c r="H10" s="209"/>
      <c r="I10" s="212"/>
      <c r="J10" s="200"/>
      <c r="K10" s="179"/>
      <c r="L10" s="180"/>
    </row>
    <row r="11" spans="1:12" ht="15" customHeight="1">
      <c r="A11" s="4"/>
      <c r="B11" s="5">
        <v>2</v>
      </c>
      <c r="C11" s="6">
        <v>3</v>
      </c>
      <c r="D11" s="5">
        <v>4</v>
      </c>
      <c r="E11" s="6">
        <v>5</v>
      </c>
      <c r="F11" s="5">
        <v>6</v>
      </c>
      <c r="G11" s="7"/>
      <c r="H11" s="142">
        <v>7</v>
      </c>
      <c r="I11" s="5">
        <v>8</v>
      </c>
      <c r="J11" s="6">
        <v>9</v>
      </c>
      <c r="K11" s="5">
        <v>10</v>
      </c>
      <c r="L11" s="6">
        <v>11</v>
      </c>
    </row>
    <row r="12" spans="1:12" ht="22.5" customHeight="1">
      <c r="A12" s="122">
        <v>1</v>
      </c>
      <c r="B12" s="101" t="s">
        <v>19</v>
      </c>
      <c r="C12" s="102" t="s">
        <v>18</v>
      </c>
      <c r="D12" s="87">
        <v>70000</v>
      </c>
      <c r="E12" s="87">
        <v>2</v>
      </c>
      <c r="F12" s="87">
        <v>70000</v>
      </c>
      <c r="G12" s="35">
        <f>D12-F12</f>
        <v>0</v>
      </c>
      <c r="H12" s="126">
        <v>24539.55</v>
      </c>
      <c r="I12" s="13">
        <f>F12-H12</f>
        <v>45460.45</v>
      </c>
      <c r="J12" s="31" t="s">
        <v>60</v>
      </c>
      <c r="K12" s="185" t="s">
        <v>61</v>
      </c>
      <c r="L12" s="6"/>
    </row>
    <row r="13" spans="1:12" ht="22.5" customHeight="1">
      <c r="A13" s="122">
        <v>2</v>
      </c>
      <c r="B13" s="101" t="s">
        <v>81</v>
      </c>
      <c r="C13" s="102" t="s">
        <v>38</v>
      </c>
      <c r="D13" s="87">
        <v>3000</v>
      </c>
      <c r="E13" s="87">
        <v>3</v>
      </c>
      <c r="F13" s="87">
        <v>3000</v>
      </c>
      <c r="G13" s="35">
        <f>D13-F13</f>
        <v>0</v>
      </c>
      <c r="H13" s="126">
        <f>1432.5+191</f>
        <v>1623.5</v>
      </c>
      <c r="I13" s="73">
        <f>F13-H13</f>
        <v>1376.5</v>
      </c>
      <c r="J13" s="31" t="s">
        <v>80</v>
      </c>
      <c r="K13" s="185"/>
      <c r="L13" s="6"/>
    </row>
    <row r="14" spans="1:12" ht="18" customHeight="1">
      <c r="A14" s="222">
        <v>3</v>
      </c>
      <c r="B14" s="228" t="s">
        <v>30</v>
      </c>
      <c r="C14" s="185" t="s">
        <v>62</v>
      </c>
      <c r="D14" s="229">
        <v>2000</v>
      </c>
      <c r="E14" s="173">
        <v>14</v>
      </c>
      <c r="F14" s="173">
        <v>1500</v>
      </c>
      <c r="G14" s="219">
        <f>D14-F14-F15</f>
        <v>500</v>
      </c>
      <c r="H14" s="213">
        <v>526</v>
      </c>
      <c r="I14" s="159">
        <f>F14-H14</f>
        <v>974</v>
      </c>
      <c r="J14" s="215" t="s">
        <v>63</v>
      </c>
      <c r="K14" s="156" t="s">
        <v>47</v>
      </c>
      <c r="L14" s="6"/>
    </row>
    <row r="15" spans="1:12" ht="12" customHeight="1">
      <c r="A15" s="223"/>
      <c r="B15" s="228"/>
      <c r="C15" s="185"/>
      <c r="D15" s="229"/>
      <c r="E15" s="174"/>
      <c r="F15" s="174"/>
      <c r="G15" s="221"/>
      <c r="H15" s="214"/>
      <c r="I15" s="161"/>
      <c r="J15" s="216"/>
      <c r="K15" s="158"/>
      <c r="L15" s="6"/>
    </row>
    <row r="16" spans="1:12" ht="21" customHeight="1">
      <c r="A16" s="222">
        <v>4</v>
      </c>
      <c r="B16" s="162">
        <v>18500000</v>
      </c>
      <c r="C16" s="156" t="s">
        <v>23</v>
      </c>
      <c r="D16" s="173">
        <v>4000</v>
      </c>
      <c r="E16" s="27">
        <v>23</v>
      </c>
      <c r="F16" s="27">
        <v>1000</v>
      </c>
      <c r="G16" s="219">
        <f>D16-F16-F17-F18</f>
        <v>1600</v>
      </c>
      <c r="H16" s="127">
        <v>301</v>
      </c>
      <c r="I16" s="36">
        <v>699</v>
      </c>
      <c r="J16" s="37" t="s">
        <v>48</v>
      </c>
      <c r="K16" s="156" t="s">
        <v>47</v>
      </c>
      <c r="L16" s="6"/>
    </row>
    <row r="17" spans="1:12" ht="21" customHeight="1">
      <c r="A17" s="230"/>
      <c r="B17" s="163"/>
      <c r="C17" s="157"/>
      <c r="D17" s="231"/>
      <c r="E17" s="27">
        <v>35</v>
      </c>
      <c r="F17" s="27">
        <v>400</v>
      </c>
      <c r="G17" s="220"/>
      <c r="H17" s="127">
        <v>400</v>
      </c>
      <c r="I17" s="36">
        <v>0</v>
      </c>
      <c r="J17" s="74" t="s">
        <v>110</v>
      </c>
      <c r="K17" s="157"/>
      <c r="L17" s="6"/>
    </row>
    <row r="18" spans="1:12" ht="29.25" customHeight="1">
      <c r="A18" s="223"/>
      <c r="B18" s="164"/>
      <c r="C18" s="158"/>
      <c r="D18" s="174"/>
      <c r="E18" s="27">
        <v>38</v>
      </c>
      <c r="F18" s="27">
        <v>1000</v>
      </c>
      <c r="G18" s="221"/>
      <c r="H18" s="127">
        <v>143</v>
      </c>
      <c r="I18" s="86">
        <v>857</v>
      </c>
      <c r="J18" s="145" t="s">
        <v>113</v>
      </c>
      <c r="K18" s="158"/>
      <c r="L18" s="6"/>
    </row>
    <row r="19" spans="1:12" ht="30" customHeight="1">
      <c r="A19" s="65">
        <v>5</v>
      </c>
      <c r="B19" s="28">
        <v>22200000</v>
      </c>
      <c r="C19" s="89" t="s">
        <v>45</v>
      </c>
      <c r="D19" s="93">
        <v>4800</v>
      </c>
      <c r="E19" s="87">
        <v>12</v>
      </c>
      <c r="F19" s="87">
        <v>4775.8</v>
      </c>
      <c r="G19" s="35">
        <f>D19-F19</f>
        <v>24.199999999999818</v>
      </c>
      <c r="H19" s="126">
        <v>1967.65</v>
      </c>
      <c r="I19" s="13">
        <f>F19-H19</f>
        <v>2808.15</v>
      </c>
      <c r="J19" s="31" t="s">
        <v>46</v>
      </c>
      <c r="K19" s="23" t="s">
        <v>47</v>
      </c>
      <c r="L19" s="8"/>
    </row>
    <row r="20" spans="1:12" ht="28.5" customHeight="1">
      <c r="A20" s="59">
        <v>6</v>
      </c>
      <c r="B20" s="76">
        <v>22300000</v>
      </c>
      <c r="C20" s="96" t="s">
        <v>0</v>
      </c>
      <c r="D20" s="87">
        <v>500</v>
      </c>
      <c r="E20" s="87"/>
      <c r="F20" s="87">
        <v>0</v>
      </c>
      <c r="G20" s="38">
        <f>D20-F20</f>
        <v>500</v>
      </c>
      <c r="H20" s="126"/>
      <c r="I20" s="13"/>
      <c r="J20" s="31"/>
      <c r="K20" s="31" t="s">
        <v>47</v>
      </c>
      <c r="L20" s="8"/>
    </row>
    <row r="21" spans="1:12" ht="24.75" customHeight="1">
      <c r="A21" s="222">
        <v>7</v>
      </c>
      <c r="B21" s="162">
        <v>22800000</v>
      </c>
      <c r="C21" s="156" t="s">
        <v>1</v>
      </c>
      <c r="D21" s="159">
        <v>3000</v>
      </c>
      <c r="E21" s="87">
        <v>15</v>
      </c>
      <c r="F21" s="87">
        <v>2000</v>
      </c>
      <c r="G21" s="177">
        <f>D21-F21-F22</f>
        <v>1000</v>
      </c>
      <c r="H21" s="126">
        <v>189.4</v>
      </c>
      <c r="I21" s="13">
        <f>F21-H21</f>
        <v>1810.6</v>
      </c>
      <c r="J21" s="31" t="s">
        <v>48</v>
      </c>
      <c r="K21" s="156" t="s">
        <v>47</v>
      </c>
      <c r="L21" s="8"/>
    </row>
    <row r="22" spans="1:12" ht="26.25" customHeight="1">
      <c r="A22" s="223"/>
      <c r="B22" s="164"/>
      <c r="C22" s="158"/>
      <c r="D22" s="161"/>
      <c r="E22" s="87"/>
      <c r="F22" s="87"/>
      <c r="G22" s="178"/>
      <c r="H22" s="126"/>
      <c r="I22" s="13"/>
      <c r="J22" s="30"/>
      <c r="K22" s="158"/>
      <c r="L22" s="8"/>
    </row>
    <row r="23" spans="1:12" ht="51">
      <c r="A23" s="123">
        <v>8</v>
      </c>
      <c r="B23" s="17">
        <v>30100000</v>
      </c>
      <c r="C23" s="46" t="s">
        <v>88</v>
      </c>
      <c r="D23" s="120">
        <f>3000-500</f>
        <v>2500</v>
      </c>
      <c r="E23" s="87">
        <v>32</v>
      </c>
      <c r="F23" s="87">
        <v>1163</v>
      </c>
      <c r="G23" s="38">
        <f>D23-F23</f>
        <v>1337</v>
      </c>
      <c r="H23" s="126">
        <v>0</v>
      </c>
      <c r="I23" s="73">
        <f>F23-H23</f>
        <v>1163</v>
      </c>
      <c r="J23" s="81" t="s">
        <v>109</v>
      </c>
      <c r="K23" s="185" t="s">
        <v>2</v>
      </c>
      <c r="L23" s="8"/>
    </row>
    <row r="24" spans="1:12" ht="25.5">
      <c r="A24" s="146">
        <v>9</v>
      </c>
      <c r="B24" s="103">
        <v>30125100</v>
      </c>
      <c r="C24" s="104" t="s">
        <v>20</v>
      </c>
      <c r="D24" s="15">
        <v>8000</v>
      </c>
      <c r="E24" s="87">
        <v>36</v>
      </c>
      <c r="F24" s="87">
        <v>6000</v>
      </c>
      <c r="G24" s="38">
        <f>D24-F24</f>
        <v>2000</v>
      </c>
      <c r="H24" s="126">
        <v>334</v>
      </c>
      <c r="I24" s="73">
        <f>F24-H24</f>
        <v>5666</v>
      </c>
      <c r="J24" s="81" t="s">
        <v>105</v>
      </c>
      <c r="K24" s="185"/>
      <c r="L24" s="8"/>
    </row>
    <row r="25" spans="1:12" ht="24">
      <c r="A25" s="124">
        <v>10</v>
      </c>
      <c r="B25" s="103">
        <v>30197630</v>
      </c>
      <c r="C25" s="104" t="s">
        <v>24</v>
      </c>
      <c r="D25" s="15">
        <v>6000</v>
      </c>
      <c r="E25" s="93">
        <v>37</v>
      </c>
      <c r="F25" s="93">
        <v>5000</v>
      </c>
      <c r="G25" s="38">
        <f>D25-F25</f>
        <v>1000</v>
      </c>
      <c r="H25" s="128">
        <v>700</v>
      </c>
      <c r="I25" s="39">
        <v>4300</v>
      </c>
      <c r="J25" s="84" t="s">
        <v>111</v>
      </c>
      <c r="K25" s="56" t="s">
        <v>2</v>
      </c>
      <c r="L25" s="8"/>
    </row>
    <row r="26" spans="1:12" ht="27.75" customHeight="1">
      <c r="A26" s="224">
        <v>11</v>
      </c>
      <c r="B26" s="162">
        <v>30200000</v>
      </c>
      <c r="C26" s="156" t="s">
        <v>49</v>
      </c>
      <c r="D26" s="172">
        <v>11200</v>
      </c>
      <c r="E26" s="99">
        <v>27</v>
      </c>
      <c r="F26" s="26">
        <v>4800</v>
      </c>
      <c r="G26" s="177">
        <f>D26-F26-F27</f>
        <v>6400</v>
      </c>
      <c r="H26" s="226">
        <v>4800</v>
      </c>
      <c r="I26" s="87">
        <f>F26-H26</f>
        <v>0</v>
      </c>
      <c r="J26" s="81" t="s">
        <v>105</v>
      </c>
      <c r="K26" s="156" t="s">
        <v>2</v>
      </c>
      <c r="L26" s="8"/>
    </row>
    <row r="27" spans="1:12" ht="15">
      <c r="A27" s="225"/>
      <c r="B27" s="164"/>
      <c r="C27" s="158"/>
      <c r="D27" s="152"/>
      <c r="E27" s="78"/>
      <c r="F27" s="80"/>
      <c r="G27" s="178"/>
      <c r="H27" s="227"/>
      <c r="I27" s="70"/>
      <c r="J27" s="79"/>
      <c r="K27" s="158"/>
      <c r="L27" s="8"/>
    </row>
    <row r="28" spans="1:12" ht="22.5" customHeight="1">
      <c r="A28" s="105">
        <v>12</v>
      </c>
      <c r="B28" s="29">
        <v>31300000</v>
      </c>
      <c r="C28" s="96" t="s">
        <v>31</v>
      </c>
      <c r="D28" s="43">
        <v>300</v>
      </c>
      <c r="E28" s="26">
        <v>19</v>
      </c>
      <c r="F28" s="26">
        <v>30</v>
      </c>
      <c r="G28" s="110">
        <f>D28-F28</f>
        <v>270</v>
      </c>
      <c r="H28" s="129">
        <v>29</v>
      </c>
      <c r="I28" s="87">
        <f>F28-H28</f>
        <v>1</v>
      </c>
      <c r="J28" s="102" t="s">
        <v>75</v>
      </c>
      <c r="K28" s="111" t="s">
        <v>50</v>
      </c>
      <c r="L28" s="8"/>
    </row>
    <row r="29" spans="1:12" ht="31.5" customHeight="1">
      <c r="A29" s="21">
        <v>13</v>
      </c>
      <c r="B29" s="15">
        <v>31400000</v>
      </c>
      <c r="C29" s="48" t="s">
        <v>98</v>
      </c>
      <c r="D29" s="90">
        <v>200</v>
      </c>
      <c r="E29" s="26"/>
      <c r="F29" s="26">
        <v>0</v>
      </c>
      <c r="G29" s="110">
        <f>D29-F29</f>
        <v>200</v>
      </c>
      <c r="H29" s="129"/>
      <c r="I29" s="87"/>
      <c r="J29" s="102"/>
      <c r="K29" s="111" t="s">
        <v>50</v>
      </c>
      <c r="L29" s="8"/>
    </row>
    <row r="30" spans="1:12" ht="16.5" customHeight="1">
      <c r="A30" s="149">
        <v>14</v>
      </c>
      <c r="B30" s="162">
        <v>31500000</v>
      </c>
      <c r="C30" s="156" t="s">
        <v>3</v>
      </c>
      <c r="D30" s="151">
        <v>2200</v>
      </c>
      <c r="E30" s="26">
        <v>34</v>
      </c>
      <c r="F30" s="26">
        <v>1000</v>
      </c>
      <c r="G30" s="217">
        <f>D30-F30-F31-F32</f>
        <v>230</v>
      </c>
      <c r="H30" s="129">
        <v>132</v>
      </c>
      <c r="I30" s="87">
        <f>F30-H30</f>
        <v>868</v>
      </c>
      <c r="J30" s="102" t="s">
        <v>75</v>
      </c>
      <c r="K30" s="112" t="s">
        <v>50</v>
      </c>
      <c r="L30" s="8"/>
    </row>
    <row r="31" spans="1:12" ht="16.5" customHeight="1">
      <c r="A31" s="149"/>
      <c r="B31" s="163"/>
      <c r="C31" s="157"/>
      <c r="D31" s="151"/>
      <c r="E31" s="26">
        <v>19</v>
      </c>
      <c r="F31" s="26">
        <v>870</v>
      </c>
      <c r="G31" s="217"/>
      <c r="H31" s="129">
        <v>860.8</v>
      </c>
      <c r="I31" s="87">
        <f>F31-H31</f>
        <v>9.200000000000045</v>
      </c>
      <c r="J31" s="102" t="s">
        <v>75</v>
      </c>
      <c r="K31" s="112" t="s">
        <v>50</v>
      </c>
      <c r="L31" s="8"/>
    </row>
    <row r="32" spans="1:12" ht="16.5" customHeight="1">
      <c r="A32" s="150"/>
      <c r="B32" s="164"/>
      <c r="C32" s="158"/>
      <c r="D32" s="152"/>
      <c r="E32" s="26">
        <v>25</v>
      </c>
      <c r="F32" s="26">
        <v>100</v>
      </c>
      <c r="G32" s="218"/>
      <c r="H32" s="129">
        <v>91</v>
      </c>
      <c r="I32" s="87">
        <f>F32-H32</f>
        <v>9</v>
      </c>
      <c r="J32" s="113" t="s">
        <v>76</v>
      </c>
      <c r="K32" s="96" t="s">
        <v>50</v>
      </c>
      <c r="L32" s="8"/>
    </row>
    <row r="33" spans="1:12" ht="19.5" customHeight="1">
      <c r="A33" s="9">
        <v>15</v>
      </c>
      <c r="B33" s="28">
        <v>32250000</v>
      </c>
      <c r="C33" s="89" t="s">
        <v>10</v>
      </c>
      <c r="D33" s="52">
        <v>4900</v>
      </c>
      <c r="E33" s="87"/>
      <c r="F33" s="87"/>
      <c r="G33" s="40">
        <f aca="true" t="shared" si="0" ref="G33:G43">D33-F33</f>
        <v>4900</v>
      </c>
      <c r="H33" s="126"/>
      <c r="I33" s="13"/>
      <c r="J33" s="31"/>
      <c r="K33" s="31" t="s">
        <v>50</v>
      </c>
      <c r="L33" s="8"/>
    </row>
    <row r="34" spans="1:12" ht="49.5" customHeight="1">
      <c r="A34" s="115">
        <v>16</v>
      </c>
      <c r="B34" s="28">
        <v>32300000</v>
      </c>
      <c r="C34" s="96" t="s">
        <v>70</v>
      </c>
      <c r="D34" s="93">
        <v>22000</v>
      </c>
      <c r="E34" s="93">
        <v>13</v>
      </c>
      <c r="F34" s="93">
        <v>22000</v>
      </c>
      <c r="G34" s="38">
        <f t="shared" si="0"/>
        <v>0</v>
      </c>
      <c r="H34" s="126">
        <v>22000</v>
      </c>
      <c r="I34" s="39">
        <f>F34-H34</f>
        <v>0</v>
      </c>
      <c r="J34" s="23" t="s">
        <v>71</v>
      </c>
      <c r="K34" s="31" t="s">
        <v>2</v>
      </c>
      <c r="L34" s="11"/>
    </row>
    <row r="35" spans="1:12" ht="27.75" customHeight="1">
      <c r="A35" s="115">
        <v>17</v>
      </c>
      <c r="B35" s="15">
        <v>32324100</v>
      </c>
      <c r="C35" s="48" t="s">
        <v>33</v>
      </c>
      <c r="D35" s="117">
        <f>3000-1000</f>
        <v>2000</v>
      </c>
      <c r="E35" s="93"/>
      <c r="F35" s="93">
        <v>0</v>
      </c>
      <c r="G35" s="91">
        <f t="shared" si="0"/>
        <v>2000</v>
      </c>
      <c r="H35" s="61"/>
      <c r="I35" s="39"/>
      <c r="J35" s="32"/>
      <c r="K35" s="51" t="s">
        <v>47</v>
      </c>
      <c r="L35" s="11"/>
    </row>
    <row r="36" spans="1:12" ht="32.25" customHeight="1">
      <c r="A36" s="16">
        <v>18</v>
      </c>
      <c r="B36" s="25">
        <v>32500000</v>
      </c>
      <c r="C36" s="12" t="s">
        <v>36</v>
      </c>
      <c r="D36" s="33">
        <v>500</v>
      </c>
      <c r="E36" s="87"/>
      <c r="F36" s="87">
        <v>0</v>
      </c>
      <c r="G36" s="38">
        <f t="shared" si="0"/>
        <v>500</v>
      </c>
      <c r="H36" s="61"/>
      <c r="I36" s="39"/>
      <c r="J36" s="31"/>
      <c r="K36" s="23" t="s">
        <v>47</v>
      </c>
      <c r="L36" s="8"/>
    </row>
    <row r="37" spans="1:12" ht="32.25" customHeight="1">
      <c r="A37" s="16">
        <v>19</v>
      </c>
      <c r="B37" s="49">
        <v>33600000</v>
      </c>
      <c r="C37" s="50" t="s">
        <v>89</v>
      </c>
      <c r="D37" s="33">
        <v>300</v>
      </c>
      <c r="E37" s="87"/>
      <c r="F37" s="87">
        <v>0</v>
      </c>
      <c r="G37" s="41">
        <v>300</v>
      </c>
      <c r="H37" s="61"/>
      <c r="I37" s="39"/>
      <c r="J37" s="34"/>
      <c r="K37" s="51" t="s">
        <v>47</v>
      </c>
      <c r="L37" s="8"/>
    </row>
    <row r="38" spans="1:12" ht="18.75" customHeight="1">
      <c r="A38" s="9">
        <v>20</v>
      </c>
      <c r="B38" s="29">
        <v>33700000</v>
      </c>
      <c r="C38" s="31" t="s">
        <v>51</v>
      </c>
      <c r="D38" s="120">
        <v>500</v>
      </c>
      <c r="E38" s="87"/>
      <c r="F38" s="87">
        <v>0</v>
      </c>
      <c r="G38" s="38">
        <f t="shared" si="0"/>
        <v>500</v>
      </c>
      <c r="H38" s="63"/>
      <c r="I38" s="39"/>
      <c r="J38" s="31"/>
      <c r="K38" s="31" t="s">
        <v>50</v>
      </c>
      <c r="L38" s="8"/>
    </row>
    <row r="39" spans="1:12" ht="31.5" customHeight="1">
      <c r="A39" s="9">
        <v>21</v>
      </c>
      <c r="B39" s="15">
        <v>34100000</v>
      </c>
      <c r="C39" s="48" t="s">
        <v>90</v>
      </c>
      <c r="D39" s="120">
        <v>70000</v>
      </c>
      <c r="E39" s="87"/>
      <c r="F39" s="87">
        <v>0</v>
      </c>
      <c r="G39" s="41">
        <v>70000</v>
      </c>
      <c r="H39" s="61"/>
      <c r="I39" s="39"/>
      <c r="J39" s="34"/>
      <c r="K39" s="56" t="s">
        <v>2</v>
      </c>
      <c r="L39" s="8"/>
    </row>
    <row r="40" spans="1:12" ht="32.25" customHeight="1">
      <c r="A40" s="9">
        <v>22</v>
      </c>
      <c r="B40" s="29">
        <v>39100000</v>
      </c>
      <c r="C40" s="96" t="s">
        <v>52</v>
      </c>
      <c r="D40" s="120">
        <f>11500-2800</f>
        <v>8700</v>
      </c>
      <c r="E40" s="87">
        <v>16</v>
      </c>
      <c r="F40" s="87">
        <v>2250</v>
      </c>
      <c r="G40" s="38">
        <f t="shared" si="0"/>
        <v>6450</v>
      </c>
      <c r="H40" s="130">
        <v>2250</v>
      </c>
      <c r="I40" s="39">
        <f>F40-H40</f>
        <v>0</v>
      </c>
      <c r="J40" s="85" t="s">
        <v>72</v>
      </c>
      <c r="K40" s="31" t="s">
        <v>2</v>
      </c>
      <c r="L40" s="8"/>
    </row>
    <row r="41" spans="1:12" ht="18.75" customHeight="1">
      <c r="A41" s="9">
        <v>23</v>
      </c>
      <c r="B41" s="29">
        <v>39200000</v>
      </c>
      <c r="C41" s="96" t="s">
        <v>91</v>
      </c>
      <c r="D41" s="120">
        <v>500</v>
      </c>
      <c r="E41" s="87"/>
      <c r="F41" s="87">
        <v>0</v>
      </c>
      <c r="G41" s="38">
        <f t="shared" si="0"/>
        <v>500</v>
      </c>
      <c r="H41" s="63"/>
      <c r="I41" s="13"/>
      <c r="J41" s="85" t="s">
        <v>112</v>
      </c>
      <c r="K41" s="31" t="s">
        <v>50</v>
      </c>
      <c r="L41" s="8"/>
    </row>
    <row r="42" spans="1:12" ht="18.75" customHeight="1">
      <c r="A42" s="9">
        <v>24</v>
      </c>
      <c r="B42" s="103">
        <v>39500000</v>
      </c>
      <c r="C42" s="104" t="s">
        <v>4</v>
      </c>
      <c r="D42" s="120">
        <v>4000</v>
      </c>
      <c r="E42" s="87">
        <v>29</v>
      </c>
      <c r="F42" s="87">
        <v>900</v>
      </c>
      <c r="G42" s="57">
        <f>D42-F42</f>
        <v>3100</v>
      </c>
      <c r="H42" s="126">
        <v>900</v>
      </c>
      <c r="I42" s="69">
        <f>F42-H42</f>
        <v>0</v>
      </c>
      <c r="J42" s="72" t="s">
        <v>107</v>
      </c>
      <c r="K42" s="56" t="s">
        <v>50</v>
      </c>
      <c r="L42" s="8"/>
    </row>
    <row r="43" spans="1:12" ht="18.75" customHeight="1">
      <c r="A43" s="9">
        <v>25</v>
      </c>
      <c r="B43" s="29">
        <v>39700000</v>
      </c>
      <c r="C43" s="31" t="s">
        <v>87</v>
      </c>
      <c r="D43" s="120">
        <f>1500-500</f>
        <v>1000</v>
      </c>
      <c r="E43" s="87"/>
      <c r="F43" s="87">
        <v>0</v>
      </c>
      <c r="G43" s="38">
        <f t="shared" si="0"/>
        <v>1000</v>
      </c>
      <c r="H43" s="63"/>
      <c r="I43" s="13"/>
      <c r="J43" s="30"/>
      <c r="K43" s="31" t="s">
        <v>50</v>
      </c>
      <c r="L43" s="8"/>
    </row>
    <row r="44" spans="1:12" ht="18.75" customHeight="1">
      <c r="A44" s="153">
        <v>26</v>
      </c>
      <c r="B44" s="165">
        <v>41100000</v>
      </c>
      <c r="C44" s="156" t="s">
        <v>53</v>
      </c>
      <c r="D44" s="159">
        <v>4000</v>
      </c>
      <c r="E44" s="87">
        <v>7</v>
      </c>
      <c r="F44" s="87">
        <v>700</v>
      </c>
      <c r="G44" s="177">
        <f>D44-F44-F46-F45</f>
        <v>800</v>
      </c>
      <c r="H44" s="126">
        <v>420</v>
      </c>
      <c r="I44" s="13">
        <f>F44-H44</f>
        <v>280</v>
      </c>
      <c r="J44" s="31" t="s">
        <v>54</v>
      </c>
      <c r="K44" s="31" t="s">
        <v>50</v>
      </c>
      <c r="L44" s="8"/>
    </row>
    <row r="45" spans="1:12" ht="18" customHeight="1">
      <c r="A45" s="154"/>
      <c r="B45" s="165"/>
      <c r="C45" s="157"/>
      <c r="D45" s="160"/>
      <c r="E45" s="87">
        <v>8</v>
      </c>
      <c r="F45" s="87">
        <v>2500</v>
      </c>
      <c r="G45" s="186"/>
      <c r="H45" s="126">
        <v>1002</v>
      </c>
      <c r="I45" s="13">
        <f>F45-H45</f>
        <v>1498</v>
      </c>
      <c r="J45" s="24" t="s">
        <v>69</v>
      </c>
      <c r="K45" s="31" t="s">
        <v>50</v>
      </c>
      <c r="L45" s="8"/>
    </row>
    <row r="46" spans="1:12" ht="17.25" customHeight="1">
      <c r="A46" s="155"/>
      <c r="B46" s="165"/>
      <c r="C46" s="158"/>
      <c r="D46" s="161"/>
      <c r="E46" s="87"/>
      <c r="F46" s="87"/>
      <c r="G46" s="178"/>
      <c r="H46" s="63"/>
      <c r="I46" s="13"/>
      <c r="J46" s="95"/>
      <c r="K46" s="31"/>
      <c r="L46" s="8"/>
    </row>
    <row r="47" spans="1:12" ht="27" customHeight="1">
      <c r="A47" s="9">
        <v>27</v>
      </c>
      <c r="B47" s="15">
        <v>42500000</v>
      </c>
      <c r="C47" s="48" t="s">
        <v>34</v>
      </c>
      <c r="D47" s="118">
        <f>4000-2000</f>
        <v>2000</v>
      </c>
      <c r="E47" s="94"/>
      <c r="F47" s="94">
        <v>0</v>
      </c>
      <c r="G47" s="91">
        <f aca="true" t="shared" si="1" ref="G47:G55">D47-F47</f>
        <v>2000</v>
      </c>
      <c r="H47" s="61"/>
      <c r="I47" s="47"/>
      <c r="J47" s="95"/>
      <c r="K47" s="56" t="s">
        <v>50</v>
      </c>
      <c r="L47" s="8"/>
    </row>
    <row r="48" spans="1:12" ht="27" customHeight="1">
      <c r="A48" s="9">
        <v>28</v>
      </c>
      <c r="B48" s="29">
        <v>44500000</v>
      </c>
      <c r="C48" s="31" t="s">
        <v>32</v>
      </c>
      <c r="D48" s="114">
        <v>500</v>
      </c>
      <c r="E48" s="62"/>
      <c r="F48" s="27">
        <v>0</v>
      </c>
      <c r="G48" s="91">
        <f t="shared" si="1"/>
        <v>500</v>
      </c>
      <c r="H48" s="62"/>
      <c r="I48" s="36"/>
      <c r="J48" s="44"/>
      <c r="K48" s="31" t="s">
        <v>50</v>
      </c>
      <c r="L48" s="8"/>
    </row>
    <row r="49" spans="1:12" ht="23.25" customHeight="1">
      <c r="A49" s="16">
        <v>29</v>
      </c>
      <c r="B49" s="26">
        <v>45300000</v>
      </c>
      <c r="C49" s="31" t="s">
        <v>37</v>
      </c>
      <c r="D49" s="25">
        <v>2000</v>
      </c>
      <c r="E49" s="87"/>
      <c r="F49" s="87">
        <v>0</v>
      </c>
      <c r="G49" s="91">
        <f t="shared" si="1"/>
        <v>2000</v>
      </c>
      <c r="H49" s="61"/>
      <c r="I49" s="39"/>
      <c r="J49" s="31"/>
      <c r="K49" s="31" t="s">
        <v>50</v>
      </c>
      <c r="L49" s="8"/>
    </row>
    <row r="50" spans="1:12" ht="24.75" customHeight="1">
      <c r="A50" s="16">
        <v>30</v>
      </c>
      <c r="B50" s="25">
        <v>45400000</v>
      </c>
      <c r="C50" s="31" t="s">
        <v>25</v>
      </c>
      <c r="D50" s="25">
        <v>2700</v>
      </c>
      <c r="E50" s="87"/>
      <c r="F50" s="87">
        <v>0</v>
      </c>
      <c r="G50" s="91">
        <f t="shared" si="1"/>
        <v>2700</v>
      </c>
      <c r="H50" s="61"/>
      <c r="I50" s="39"/>
      <c r="J50" s="31"/>
      <c r="K50" s="31" t="s">
        <v>50</v>
      </c>
      <c r="L50" s="8"/>
    </row>
    <row r="51" spans="1:12" ht="24">
      <c r="A51" s="9">
        <v>31</v>
      </c>
      <c r="B51" s="29">
        <v>48312000</v>
      </c>
      <c r="C51" s="96" t="s">
        <v>8</v>
      </c>
      <c r="D51" s="87">
        <v>1500</v>
      </c>
      <c r="E51" s="87">
        <v>4</v>
      </c>
      <c r="F51" s="87">
        <v>1500</v>
      </c>
      <c r="G51" s="91">
        <f t="shared" si="1"/>
        <v>0</v>
      </c>
      <c r="H51" s="126">
        <v>375</v>
      </c>
      <c r="I51" s="83">
        <f>F51-H51</f>
        <v>1125</v>
      </c>
      <c r="J51" s="72" t="s">
        <v>99</v>
      </c>
      <c r="K51" s="31" t="s">
        <v>50</v>
      </c>
      <c r="L51" s="8"/>
    </row>
    <row r="52" spans="1:12" ht="38.25">
      <c r="A52" s="9">
        <v>32</v>
      </c>
      <c r="B52" s="15">
        <v>48400000</v>
      </c>
      <c r="C52" s="48" t="s">
        <v>92</v>
      </c>
      <c r="D52" s="98">
        <v>0</v>
      </c>
      <c r="E52" s="87"/>
      <c r="F52" s="87">
        <v>0</v>
      </c>
      <c r="G52" s="91">
        <f t="shared" si="1"/>
        <v>0</v>
      </c>
      <c r="H52" s="61"/>
      <c r="I52" s="53"/>
      <c r="J52" s="56"/>
      <c r="K52" s="56" t="s">
        <v>50</v>
      </c>
      <c r="L52" s="8"/>
    </row>
    <row r="53" spans="1:12" ht="25.5">
      <c r="A53" s="105">
        <v>33</v>
      </c>
      <c r="B53" s="15">
        <v>48443000</v>
      </c>
      <c r="C53" s="48" t="s">
        <v>97</v>
      </c>
      <c r="D53" s="33">
        <v>300</v>
      </c>
      <c r="E53" s="87"/>
      <c r="F53" s="87">
        <v>0</v>
      </c>
      <c r="G53" s="91">
        <f t="shared" si="1"/>
        <v>300</v>
      </c>
      <c r="H53" s="61"/>
      <c r="I53" s="39"/>
      <c r="J53" s="31"/>
      <c r="K53" s="31" t="s">
        <v>50</v>
      </c>
      <c r="L53" s="8"/>
    </row>
    <row r="54" spans="1:12" ht="22.5" customHeight="1">
      <c r="A54" s="105"/>
      <c r="B54" s="15">
        <v>48620000</v>
      </c>
      <c r="C54" s="48" t="s">
        <v>117</v>
      </c>
      <c r="D54" s="139">
        <v>2600</v>
      </c>
      <c r="E54" s="87"/>
      <c r="F54" s="87">
        <v>0</v>
      </c>
      <c r="G54" s="91">
        <f t="shared" si="1"/>
        <v>2600</v>
      </c>
      <c r="H54" s="94"/>
      <c r="I54" s="93"/>
      <c r="J54" s="96"/>
      <c r="K54" s="96" t="s">
        <v>50</v>
      </c>
      <c r="L54" s="8"/>
    </row>
    <row r="55" spans="1:12" ht="25.5" customHeight="1">
      <c r="A55" s="140">
        <v>34</v>
      </c>
      <c r="B55" s="125">
        <v>48761000</v>
      </c>
      <c r="C55" s="119" t="s">
        <v>22</v>
      </c>
      <c r="D55" s="141">
        <f>2000+600</f>
        <v>2600</v>
      </c>
      <c r="E55" s="87"/>
      <c r="F55" s="87">
        <v>0</v>
      </c>
      <c r="G55" s="91">
        <f t="shared" si="1"/>
        <v>2600</v>
      </c>
      <c r="H55" s="61"/>
      <c r="I55" s="39"/>
      <c r="J55" s="31"/>
      <c r="K55" s="31" t="s">
        <v>50</v>
      </c>
      <c r="L55" s="8"/>
    </row>
    <row r="56" spans="1:12" ht="25.5" customHeight="1">
      <c r="A56" s="140">
        <v>35</v>
      </c>
      <c r="B56" s="125">
        <v>48800000</v>
      </c>
      <c r="C56" s="119" t="s">
        <v>79</v>
      </c>
      <c r="D56" s="125">
        <v>8600</v>
      </c>
      <c r="E56" s="87">
        <v>1</v>
      </c>
      <c r="F56" s="87">
        <v>7684</v>
      </c>
      <c r="G56" s="38">
        <f>D56-F56</f>
        <v>916</v>
      </c>
      <c r="H56" s="130">
        <v>7684</v>
      </c>
      <c r="I56" s="39">
        <v>0</v>
      </c>
      <c r="J56" s="68" t="s">
        <v>100</v>
      </c>
      <c r="K56" s="31" t="s">
        <v>2</v>
      </c>
      <c r="L56" s="8"/>
    </row>
    <row r="57" spans="1:12" ht="25.5" customHeight="1">
      <c r="A57" s="140"/>
      <c r="B57" s="121">
        <v>48900000</v>
      </c>
      <c r="C57" s="116" t="s">
        <v>118</v>
      </c>
      <c r="D57" s="125">
        <v>3200</v>
      </c>
      <c r="E57" s="97"/>
      <c r="F57" s="97">
        <v>0</v>
      </c>
      <c r="G57" s="110">
        <f>D57-F57</f>
        <v>3200</v>
      </c>
      <c r="H57" s="94"/>
      <c r="I57" s="93"/>
      <c r="J57" s="89"/>
      <c r="K57" s="96" t="s">
        <v>50</v>
      </c>
      <c r="L57" s="8"/>
    </row>
    <row r="58" spans="1:12" ht="25.5" customHeight="1">
      <c r="A58" s="140">
        <v>36</v>
      </c>
      <c r="B58" s="173">
        <v>50110000</v>
      </c>
      <c r="C58" s="156" t="s">
        <v>21</v>
      </c>
      <c r="D58" s="125">
        <v>13000</v>
      </c>
      <c r="E58" s="87">
        <v>18</v>
      </c>
      <c r="F58" s="87">
        <v>8000</v>
      </c>
      <c r="G58" s="38">
        <v>5000</v>
      </c>
      <c r="H58" s="130">
        <v>4050</v>
      </c>
      <c r="I58" s="73">
        <f>F58-H58</f>
        <v>3950</v>
      </c>
      <c r="J58" s="156" t="s">
        <v>68</v>
      </c>
      <c r="K58" s="31" t="s">
        <v>50</v>
      </c>
      <c r="L58" s="8"/>
    </row>
    <row r="59" spans="1:12" ht="25.5" customHeight="1">
      <c r="A59" s="140">
        <v>37</v>
      </c>
      <c r="B59" s="174"/>
      <c r="C59" s="158"/>
      <c r="D59" s="125">
        <v>15000</v>
      </c>
      <c r="E59" s="87">
        <v>22</v>
      </c>
      <c r="F59" s="87">
        <v>15000</v>
      </c>
      <c r="G59" s="38">
        <f>D59-F59</f>
        <v>0</v>
      </c>
      <c r="H59" s="130">
        <v>3773</v>
      </c>
      <c r="I59" s="73">
        <f>F59-H59</f>
        <v>11227</v>
      </c>
      <c r="J59" s="158"/>
      <c r="K59" s="31" t="s">
        <v>2</v>
      </c>
      <c r="L59" s="8"/>
    </row>
    <row r="60" spans="1:12" ht="25.5" customHeight="1">
      <c r="A60" s="16">
        <v>38</v>
      </c>
      <c r="B60" s="106">
        <v>50112300</v>
      </c>
      <c r="C60" s="89" t="s">
        <v>7</v>
      </c>
      <c r="D60" s="107">
        <v>7000</v>
      </c>
      <c r="E60" s="87">
        <v>30</v>
      </c>
      <c r="F60" s="87">
        <v>5810</v>
      </c>
      <c r="G60" s="38">
        <f>D60-F60</f>
        <v>1190</v>
      </c>
      <c r="H60" s="130">
        <v>1932</v>
      </c>
      <c r="I60" s="73">
        <f>F60-H60</f>
        <v>3878</v>
      </c>
      <c r="J60" s="23" t="s">
        <v>82</v>
      </c>
      <c r="K60" s="31" t="s">
        <v>2</v>
      </c>
      <c r="L60" s="8"/>
    </row>
    <row r="61" spans="1:12" ht="60">
      <c r="A61" s="9">
        <v>39</v>
      </c>
      <c r="B61" s="101">
        <v>50300000</v>
      </c>
      <c r="C61" s="96" t="s">
        <v>11</v>
      </c>
      <c r="D61" s="26">
        <v>3600</v>
      </c>
      <c r="E61" s="87">
        <v>9</v>
      </c>
      <c r="F61" s="87">
        <v>3000</v>
      </c>
      <c r="G61" s="38">
        <f>D61-F61</f>
        <v>600</v>
      </c>
      <c r="H61" s="126">
        <v>484</v>
      </c>
      <c r="I61" s="13">
        <f>F61-H61</f>
        <v>2516</v>
      </c>
      <c r="J61" s="23" t="s">
        <v>71</v>
      </c>
      <c r="K61" s="31" t="s">
        <v>50</v>
      </c>
      <c r="L61" s="8"/>
    </row>
    <row r="62" spans="1:12" ht="15" customHeight="1">
      <c r="A62" s="153">
        <v>40</v>
      </c>
      <c r="B62" s="168">
        <v>50700000</v>
      </c>
      <c r="C62" s="156" t="s">
        <v>27</v>
      </c>
      <c r="D62" s="172">
        <f>1000+500</f>
        <v>1500</v>
      </c>
      <c r="E62" s="87"/>
      <c r="F62" s="87">
        <v>0</v>
      </c>
      <c r="G62" s="177">
        <f>D62-F62-F63</f>
        <v>1500</v>
      </c>
      <c r="H62" s="63"/>
      <c r="I62" s="13"/>
      <c r="J62" s="31"/>
      <c r="K62" s="31" t="s">
        <v>50</v>
      </c>
      <c r="L62" s="8"/>
    </row>
    <row r="63" spans="1:12" ht="15">
      <c r="A63" s="155"/>
      <c r="B63" s="169"/>
      <c r="C63" s="158"/>
      <c r="D63" s="152"/>
      <c r="E63" s="87"/>
      <c r="F63" s="87">
        <v>0</v>
      </c>
      <c r="G63" s="178"/>
      <c r="H63" s="63"/>
      <c r="I63" s="13"/>
      <c r="J63" s="31"/>
      <c r="K63" s="31" t="s">
        <v>50</v>
      </c>
      <c r="L63" s="8"/>
    </row>
    <row r="64" spans="1:12" ht="25.5">
      <c r="A64" s="9">
        <v>41</v>
      </c>
      <c r="B64" s="59">
        <v>55120000</v>
      </c>
      <c r="C64" s="48" t="s">
        <v>28</v>
      </c>
      <c r="D64" s="43">
        <v>3000</v>
      </c>
      <c r="E64" s="87"/>
      <c r="F64" s="87">
        <v>0</v>
      </c>
      <c r="G64" s="55">
        <v>3000</v>
      </c>
      <c r="H64" s="63"/>
      <c r="I64" s="58"/>
      <c r="J64" s="56"/>
      <c r="K64" s="56" t="s">
        <v>50</v>
      </c>
      <c r="L64" s="8"/>
    </row>
    <row r="65" spans="1:12" ht="20.25" customHeight="1">
      <c r="A65" s="153">
        <v>42</v>
      </c>
      <c r="B65" s="165">
        <v>64100000</v>
      </c>
      <c r="C65" s="185" t="s">
        <v>5</v>
      </c>
      <c r="D65" s="170">
        <v>1500</v>
      </c>
      <c r="E65" s="87">
        <v>10</v>
      </c>
      <c r="F65" s="87">
        <v>400</v>
      </c>
      <c r="G65" s="171">
        <f>D65-F65-F66</f>
        <v>100</v>
      </c>
      <c r="H65" s="126">
        <v>180</v>
      </c>
      <c r="I65" s="13">
        <f>F65-H65</f>
        <v>220</v>
      </c>
      <c r="J65" s="31" t="s">
        <v>55</v>
      </c>
      <c r="K65" s="31" t="s">
        <v>50</v>
      </c>
      <c r="L65" s="8"/>
    </row>
    <row r="66" spans="1:12" ht="24">
      <c r="A66" s="155"/>
      <c r="B66" s="165"/>
      <c r="C66" s="185"/>
      <c r="D66" s="170"/>
      <c r="E66" s="87">
        <v>11</v>
      </c>
      <c r="F66" s="87">
        <v>1000</v>
      </c>
      <c r="G66" s="171"/>
      <c r="H66" s="126">
        <v>152.2</v>
      </c>
      <c r="I66" s="13">
        <f>F66-H66</f>
        <v>847.8</v>
      </c>
      <c r="J66" s="31" t="s">
        <v>56</v>
      </c>
      <c r="K66" s="31" t="s">
        <v>50</v>
      </c>
      <c r="L66" s="8"/>
    </row>
    <row r="67" spans="1:11" ht="19.5" customHeight="1">
      <c r="A67" s="153">
        <v>43</v>
      </c>
      <c r="B67" s="168">
        <v>64211200</v>
      </c>
      <c r="C67" s="156" t="s">
        <v>77</v>
      </c>
      <c r="D67" s="159">
        <v>4900</v>
      </c>
      <c r="E67" s="93">
        <v>24</v>
      </c>
      <c r="F67" s="93">
        <v>4500</v>
      </c>
      <c r="G67" s="177">
        <f>D67-F68-F67</f>
        <v>0</v>
      </c>
      <c r="H67" s="128">
        <v>891.78</v>
      </c>
      <c r="I67" s="73">
        <f>F67-H67</f>
        <v>3608.2200000000003</v>
      </c>
      <c r="J67" s="68" t="s">
        <v>57</v>
      </c>
      <c r="K67" s="68" t="s">
        <v>50</v>
      </c>
    </row>
    <row r="68" spans="1:11" ht="19.5" customHeight="1">
      <c r="A68" s="155"/>
      <c r="B68" s="169"/>
      <c r="C68" s="158"/>
      <c r="D68" s="161"/>
      <c r="E68" s="87">
        <v>6</v>
      </c>
      <c r="F68" s="87">
        <v>400</v>
      </c>
      <c r="G68" s="178"/>
      <c r="H68" s="126">
        <v>75.4</v>
      </c>
      <c r="I68" s="73">
        <f>F68-H68</f>
        <v>324.6</v>
      </c>
      <c r="J68" s="96" t="s">
        <v>120</v>
      </c>
      <c r="K68" s="31" t="s">
        <v>50</v>
      </c>
    </row>
    <row r="69" spans="1:12" ht="14.25" customHeight="1">
      <c r="A69" s="153">
        <v>44</v>
      </c>
      <c r="B69" s="168">
        <v>64212000</v>
      </c>
      <c r="C69" s="156" t="s">
        <v>78</v>
      </c>
      <c r="D69" s="159">
        <v>30400</v>
      </c>
      <c r="E69" s="159">
        <v>20</v>
      </c>
      <c r="F69" s="159">
        <v>30400</v>
      </c>
      <c r="G69" s="177">
        <f>D69-F69-F71-F70</f>
        <v>0</v>
      </c>
      <c r="H69" s="188">
        <v>7575.32</v>
      </c>
      <c r="I69" s="159">
        <f>F69-H69</f>
        <v>22824.68</v>
      </c>
      <c r="J69" s="156" t="s">
        <v>58</v>
      </c>
      <c r="K69" s="156" t="s">
        <v>67</v>
      </c>
      <c r="L69" s="8"/>
    </row>
    <row r="70" spans="1:12" ht="15">
      <c r="A70" s="154"/>
      <c r="B70" s="187"/>
      <c r="C70" s="157"/>
      <c r="D70" s="160"/>
      <c r="E70" s="160"/>
      <c r="F70" s="160"/>
      <c r="G70" s="186"/>
      <c r="H70" s="189"/>
      <c r="I70" s="160"/>
      <c r="J70" s="157"/>
      <c r="K70" s="157"/>
      <c r="L70" s="8"/>
    </row>
    <row r="71" spans="1:12" ht="15">
      <c r="A71" s="155"/>
      <c r="B71" s="169"/>
      <c r="C71" s="158"/>
      <c r="D71" s="161"/>
      <c r="E71" s="161"/>
      <c r="F71" s="161"/>
      <c r="G71" s="178"/>
      <c r="H71" s="190"/>
      <c r="I71" s="161"/>
      <c r="J71" s="158"/>
      <c r="K71" s="158"/>
      <c r="L71" s="8"/>
    </row>
    <row r="72" spans="1:12" ht="24">
      <c r="A72" s="9">
        <v>45</v>
      </c>
      <c r="B72" s="26">
        <v>66514110</v>
      </c>
      <c r="C72" s="96" t="s">
        <v>85</v>
      </c>
      <c r="D72" s="33">
        <v>15000</v>
      </c>
      <c r="E72" s="87">
        <v>31</v>
      </c>
      <c r="F72" s="87">
        <v>7885</v>
      </c>
      <c r="G72" s="38">
        <f>D72-F72</f>
        <v>7115</v>
      </c>
      <c r="H72" s="126">
        <v>7885</v>
      </c>
      <c r="I72" s="13">
        <f>F72-H72</f>
        <v>0</v>
      </c>
      <c r="J72" s="72" t="s">
        <v>108</v>
      </c>
      <c r="K72" s="31" t="s">
        <v>2</v>
      </c>
      <c r="L72" s="8"/>
    </row>
    <row r="73" spans="1:12" ht="24">
      <c r="A73" s="9">
        <v>46</v>
      </c>
      <c r="B73" s="92">
        <v>72212224</v>
      </c>
      <c r="C73" s="89" t="s">
        <v>73</v>
      </c>
      <c r="D73" s="93">
        <v>1000</v>
      </c>
      <c r="E73" s="100">
        <v>17</v>
      </c>
      <c r="F73" s="93">
        <v>1000</v>
      </c>
      <c r="G73" s="40">
        <v>0</v>
      </c>
      <c r="H73" s="128">
        <v>1000</v>
      </c>
      <c r="I73" s="39">
        <v>0</v>
      </c>
      <c r="J73" s="23" t="s">
        <v>74</v>
      </c>
      <c r="K73" s="31" t="s">
        <v>50</v>
      </c>
      <c r="L73" s="8"/>
    </row>
    <row r="74" spans="1:12" ht="15">
      <c r="A74" s="9">
        <v>47</v>
      </c>
      <c r="B74" s="28">
        <v>72400000</v>
      </c>
      <c r="C74" s="89" t="s">
        <v>6</v>
      </c>
      <c r="D74" s="93">
        <v>8000</v>
      </c>
      <c r="E74" s="93">
        <v>26</v>
      </c>
      <c r="F74" s="93">
        <v>7000</v>
      </c>
      <c r="G74" s="35">
        <f>D74-F74</f>
        <v>1000</v>
      </c>
      <c r="H74" s="128">
        <v>2086.45</v>
      </c>
      <c r="I74" s="39">
        <f>F74-H74</f>
        <v>4913.55</v>
      </c>
      <c r="J74" s="23" t="s">
        <v>59</v>
      </c>
      <c r="K74" s="56" t="s">
        <v>50</v>
      </c>
      <c r="L74" s="20"/>
    </row>
    <row r="75" spans="1:12" ht="21.75" customHeight="1">
      <c r="A75" s="9">
        <v>48</v>
      </c>
      <c r="B75" s="59">
        <v>75100000</v>
      </c>
      <c r="C75" s="48" t="s">
        <v>93</v>
      </c>
      <c r="D75" s="53">
        <v>1800</v>
      </c>
      <c r="E75" s="93"/>
      <c r="F75" s="93">
        <v>0</v>
      </c>
      <c r="G75" s="88">
        <f>D75-F75</f>
        <v>1800</v>
      </c>
      <c r="H75" s="60"/>
      <c r="I75" s="53"/>
      <c r="J75" s="51"/>
      <c r="K75" s="56" t="s">
        <v>50</v>
      </c>
      <c r="L75" s="22"/>
    </row>
    <row r="76" spans="1:12" ht="21.75" customHeight="1">
      <c r="A76" s="9">
        <v>49</v>
      </c>
      <c r="B76" s="65">
        <v>79212000</v>
      </c>
      <c r="C76" s="48" t="s">
        <v>29</v>
      </c>
      <c r="D76" s="53">
        <v>38000</v>
      </c>
      <c r="E76" s="93"/>
      <c r="F76" s="93">
        <v>0</v>
      </c>
      <c r="G76" s="88">
        <f>D76-F76</f>
        <v>38000</v>
      </c>
      <c r="H76" s="60"/>
      <c r="I76" s="53"/>
      <c r="J76" s="51"/>
      <c r="K76" s="56" t="s">
        <v>50</v>
      </c>
      <c r="L76" s="22"/>
    </row>
    <row r="77" spans="1:12" ht="21.75" customHeight="1">
      <c r="A77" s="9">
        <v>50</v>
      </c>
      <c r="B77" s="59">
        <v>79530000</v>
      </c>
      <c r="C77" s="48" t="s">
        <v>94</v>
      </c>
      <c r="D77" s="93">
        <v>2000</v>
      </c>
      <c r="E77" s="93">
        <v>39</v>
      </c>
      <c r="F77" s="93">
        <v>600</v>
      </c>
      <c r="G77" s="88">
        <f>D77-F77</f>
        <v>1400</v>
      </c>
      <c r="H77" s="128">
        <v>115</v>
      </c>
      <c r="I77" s="53">
        <v>485</v>
      </c>
      <c r="J77" s="84" t="s">
        <v>114</v>
      </c>
      <c r="K77" s="56" t="s">
        <v>50</v>
      </c>
      <c r="L77" s="22"/>
    </row>
    <row r="78" spans="1:12" ht="25.5" customHeight="1">
      <c r="A78" s="153">
        <v>51</v>
      </c>
      <c r="B78" s="166">
        <v>79800000</v>
      </c>
      <c r="C78" s="156" t="s">
        <v>83</v>
      </c>
      <c r="D78" s="166">
        <v>16700</v>
      </c>
      <c r="E78" s="96" t="s">
        <v>64</v>
      </c>
      <c r="F78" s="87">
        <f>H78</f>
        <v>3583</v>
      </c>
      <c r="G78" s="177">
        <f>D78-F78-F79</f>
        <v>12592</v>
      </c>
      <c r="H78" s="126">
        <v>3583</v>
      </c>
      <c r="I78" s="13">
        <f>F78-H78</f>
        <v>0</v>
      </c>
      <c r="J78" s="31" t="s">
        <v>65</v>
      </c>
      <c r="K78" s="31" t="s">
        <v>50</v>
      </c>
      <c r="L78" s="22"/>
    </row>
    <row r="79" spans="1:12" ht="26.25" customHeight="1">
      <c r="A79" s="155"/>
      <c r="B79" s="167"/>
      <c r="C79" s="158"/>
      <c r="D79" s="167"/>
      <c r="E79" s="96" t="s">
        <v>64</v>
      </c>
      <c r="F79" s="87">
        <f>H79</f>
        <v>525</v>
      </c>
      <c r="G79" s="178"/>
      <c r="H79" s="126">
        <v>525</v>
      </c>
      <c r="I79" s="87">
        <f>F79-H79</f>
        <v>0</v>
      </c>
      <c r="J79" s="77" t="s">
        <v>101</v>
      </c>
      <c r="K79" s="31" t="s">
        <v>50</v>
      </c>
      <c r="L79" s="22"/>
    </row>
    <row r="80" spans="1:12" ht="24">
      <c r="A80" s="9">
        <v>52</v>
      </c>
      <c r="B80" s="33">
        <v>79900000</v>
      </c>
      <c r="C80" s="96" t="s">
        <v>66</v>
      </c>
      <c r="D80" s="108">
        <v>20000</v>
      </c>
      <c r="E80" s="96" t="s">
        <v>64</v>
      </c>
      <c r="F80" s="87">
        <f>H80</f>
        <v>5225.53</v>
      </c>
      <c r="G80" s="38">
        <f>D80-F80</f>
        <v>14774.470000000001</v>
      </c>
      <c r="H80" s="130">
        <v>5225.53</v>
      </c>
      <c r="I80" s="13">
        <f>F80-H80</f>
        <v>0</v>
      </c>
      <c r="J80" s="72" t="s">
        <v>102</v>
      </c>
      <c r="K80" s="56" t="s">
        <v>50</v>
      </c>
      <c r="L80" s="14"/>
    </row>
    <row r="81" spans="1:12" ht="23.25" customHeight="1">
      <c r="A81" s="9">
        <v>53</v>
      </c>
      <c r="B81" s="15">
        <v>80500000</v>
      </c>
      <c r="C81" s="48" t="s">
        <v>95</v>
      </c>
      <c r="D81" s="66">
        <v>2000</v>
      </c>
      <c r="E81" s="89"/>
      <c r="F81" s="93">
        <v>0</v>
      </c>
      <c r="G81" s="71">
        <f>D81-F81</f>
        <v>2000</v>
      </c>
      <c r="H81" s="73"/>
      <c r="I81" s="53"/>
      <c r="J81" s="51"/>
      <c r="K81" s="56" t="s">
        <v>50</v>
      </c>
      <c r="L81" s="14"/>
    </row>
    <row r="82" spans="1:12" ht="23.25" customHeight="1">
      <c r="A82" s="9">
        <v>54</v>
      </c>
      <c r="B82" s="15">
        <v>85100000</v>
      </c>
      <c r="C82" s="48" t="s">
        <v>96</v>
      </c>
      <c r="D82" s="66">
        <v>700</v>
      </c>
      <c r="E82" s="89"/>
      <c r="F82" s="93">
        <v>0</v>
      </c>
      <c r="G82" s="71">
        <f>D82-F82</f>
        <v>700</v>
      </c>
      <c r="H82" s="64"/>
      <c r="I82" s="53"/>
      <c r="J82" s="51"/>
      <c r="K82" s="56" t="s">
        <v>50</v>
      </c>
      <c r="L82" s="14"/>
    </row>
    <row r="83" spans="1:12" ht="24">
      <c r="A83" s="9">
        <v>55</v>
      </c>
      <c r="B83" s="109">
        <v>92100000</v>
      </c>
      <c r="C83" s="89" t="s">
        <v>84</v>
      </c>
      <c r="D83" s="94">
        <v>1500</v>
      </c>
      <c r="E83" s="93">
        <v>33</v>
      </c>
      <c r="F83" s="93">
        <v>1500</v>
      </c>
      <c r="G83" s="35">
        <v>0</v>
      </c>
      <c r="H83" s="128">
        <v>1500</v>
      </c>
      <c r="I83" s="39">
        <f>F83-H83</f>
        <v>0</v>
      </c>
      <c r="J83" s="68" t="s">
        <v>103</v>
      </c>
      <c r="K83" s="31" t="s">
        <v>50</v>
      </c>
      <c r="L83" s="22"/>
    </row>
    <row r="84" spans="1:12" ht="17.25" customHeight="1">
      <c r="A84" s="9">
        <v>56</v>
      </c>
      <c r="B84" s="29">
        <v>92200000</v>
      </c>
      <c r="C84" s="96" t="s">
        <v>26</v>
      </c>
      <c r="D84" s="87">
        <v>1500</v>
      </c>
      <c r="E84" s="87">
        <v>5</v>
      </c>
      <c r="F84" s="87">
        <v>1500</v>
      </c>
      <c r="G84" s="35">
        <f>D84-F84</f>
        <v>0</v>
      </c>
      <c r="H84" s="126">
        <v>721</v>
      </c>
      <c r="I84" s="13">
        <f>F84-H84</f>
        <v>779</v>
      </c>
      <c r="J84" s="72" t="s">
        <v>104</v>
      </c>
      <c r="K84" s="31" t="s">
        <v>50</v>
      </c>
      <c r="L84" s="22"/>
    </row>
    <row r="85" spans="1:12" ht="25.5">
      <c r="A85" s="9">
        <v>57</v>
      </c>
      <c r="B85" s="59">
        <v>98100000</v>
      </c>
      <c r="C85" s="48" t="s">
        <v>9</v>
      </c>
      <c r="D85" s="58">
        <v>6200</v>
      </c>
      <c r="E85" s="87"/>
      <c r="F85" s="87">
        <v>0</v>
      </c>
      <c r="G85" s="54">
        <f>D85-F85</f>
        <v>6200</v>
      </c>
      <c r="H85" s="63"/>
      <c r="I85" s="58"/>
      <c r="J85" s="56"/>
      <c r="K85" s="56" t="s">
        <v>50</v>
      </c>
      <c r="L85" s="22"/>
    </row>
    <row r="86" spans="1:12" ht="36">
      <c r="A86" s="153">
        <v>58</v>
      </c>
      <c r="B86" s="165">
        <v>98300000</v>
      </c>
      <c r="C86" s="185" t="s">
        <v>35</v>
      </c>
      <c r="D86" s="170">
        <v>4800</v>
      </c>
      <c r="E86" s="87">
        <v>28</v>
      </c>
      <c r="F86" s="87">
        <v>360</v>
      </c>
      <c r="G86" s="177">
        <f>D86-F86-F87</f>
        <v>4390</v>
      </c>
      <c r="H86" s="126">
        <v>360</v>
      </c>
      <c r="I86" s="13">
        <f>F86-H86</f>
        <v>0</v>
      </c>
      <c r="J86" s="75" t="s">
        <v>106</v>
      </c>
      <c r="K86" s="31" t="s">
        <v>50</v>
      </c>
      <c r="L86" s="8"/>
    </row>
    <row r="87" spans="1:12" ht="18.75" customHeight="1">
      <c r="A87" s="154"/>
      <c r="B87" s="165"/>
      <c r="C87" s="185"/>
      <c r="D87" s="170"/>
      <c r="E87" s="87">
        <v>41</v>
      </c>
      <c r="F87" s="87">
        <v>50</v>
      </c>
      <c r="G87" s="186"/>
      <c r="H87" s="126">
        <v>50</v>
      </c>
      <c r="I87" s="13">
        <v>0</v>
      </c>
      <c r="J87" s="96" t="s">
        <v>121</v>
      </c>
      <c r="K87" s="31" t="s">
        <v>50</v>
      </c>
      <c r="L87" s="8"/>
    </row>
    <row r="88" spans="1:12" ht="15">
      <c r="A88" s="143"/>
      <c r="B88" s="120"/>
      <c r="C88" s="144"/>
      <c r="D88" s="67">
        <f>SUM(D12:D87)</f>
        <v>461200</v>
      </c>
      <c r="E88" s="131"/>
      <c r="F88" s="126">
        <f>SUM(F12:F87)</f>
        <v>237911.33</v>
      </c>
      <c r="G88" s="42">
        <f>SUM(G12:G87)</f>
        <v>223288.67</v>
      </c>
      <c r="H88" s="126">
        <f>SUM(H12:H87)</f>
        <v>113432.58</v>
      </c>
      <c r="I88" s="132">
        <f>SUM(I12:I87)</f>
        <v>124478.75000000001</v>
      </c>
      <c r="J88" s="119"/>
      <c r="K88" s="119"/>
      <c r="L88" s="75"/>
    </row>
    <row r="89" spans="1:12" ht="15">
      <c r="A89" s="10"/>
      <c r="B89" s="45"/>
      <c r="C89" s="45"/>
      <c r="D89" s="45"/>
      <c r="E89" s="45"/>
      <c r="F89" s="175">
        <f>F88+G88</f>
        <v>461200</v>
      </c>
      <c r="G89" s="175"/>
      <c r="H89" s="176">
        <f>H88+I88</f>
        <v>237911.33000000002</v>
      </c>
      <c r="I89" s="175"/>
      <c r="J89" s="45"/>
      <c r="K89" s="45"/>
      <c r="L89" s="8"/>
    </row>
    <row r="90" ht="15"/>
    <row r="91" spans="4:7" ht="15">
      <c r="D91" s="148"/>
      <c r="E91" s="148"/>
      <c r="F91" s="148"/>
      <c r="G91" s="82"/>
    </row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</sheetData>
  <sheetProtection/>
  <mergeCells count="100">
    <mergeCell ref="C21:C22"/>
    <mergeCell ref="B26:B27"/>
    <mergeCell ref="B16:B18"/>
    <mergeCell ref="A16:A18"/>
    <mergeCell ref="D16:D18"/>
    <mergeCell ref="C16:C18"/>
    <mergeCell ref="G16:G18"/>
    <mergeCell ref="K16:K18"/>
    <mergeCell ref="K26:K27"/>
    <mergeCell ref="A14:A15"/>
    <mergeCell ref="A21:A22"/>
    <mergeCell ref="A26:A27"/>
    <mergeCell ref="H26:H27"/>
    <mergeCell ref="B14:B15"/>
    <mergeCell ref="C14:C15"/>
    <mergeCell ref="D14:D15"/>
    <mergeCell ref="G14:G15"/>
    <mergeCell ref="E14:E15"/>
    <mergeCell ref="F14:F15"/>
    <mergeCell ref="B21:B22"/>
    <mergeCell ref="G21:G22"/>
    <mergeCell ref="D21:D22"/>
    <mergeCell ref="A1:J1"/>
    <mergeCell ref="C2:J2"/>
    <mergeCell ref="A3:C4"/>
    <mergeCell ref="A7:A10"/>
    <mergeCell ref="B7:B10"/>
    <mergeCell ref="C7:C10"/>
    <mergeCell ref="D7:D10"/>
    <mergeCell ref="E7:E10"/>
    <mergeCell ref="F7:F10"/>
    <mergeCell ref="G7:G10"/>
    <mergeCell ref="H7:H10"/>
    <mergeCell ref="I7:I10"/>
    <mergeCell ref="J7:J10"/>
    <mergeCell ref="A5:K6"/>
    <mergeCell ref="B86:B87"/>
    <mergeCell ref="C86:C87"/>
    <mergeCell ref="D86:D87"/>
    <mergeCell ref="G86:G87"/>
    <mergeCell ref="B69:B71"/>
    <mergeCell ref="C69:C71"/>
    <mergeCell ref="D69:D71"/>
    <mergeCell ref="E69:E71"/>
    <mergeCell ref="F69:F71"/>
    <mergeCell ref="G69:G71"/>
    <mergeCell ref="H69:H71"/>
    <mergeCell ref="I69:I71"/>
    <mergeCell ref="J69:J71"/>
    <mergeCell ref="K69:K71"/>
    <mergeCell ref="G78:G79"/>
    <mergeCell ref="F89:G89"/>
    <mergeCell ref="H89:I89"/>
    <mergeCell ref="G67:G68"/>
    <mergeCell ref="K7:K10"/>
    <mergeCell ref="L7:L10"/>
    <mergeCell ref="G62:G63"/>
    <mergeCell ref="K21:K22"/>
    <mergeCell ref="K12:K13"/>
    <mergeCell ref="H14:H15"/>
    <mergeCell ref="I14:I15"/>
    <mergeCell ref="J14:J15"/>
    <mergeCell ref="K14:K15"/>
    <mergeCell ref="K23:K24"/>
    <mergeCell ref="G26:G27"/>
    <mergeCell ref="J58:J59"/>
    <mergeCell ref="G44:G46"/>
    <mergeCell ref="D65:D66"/>
    <mergeCell ref="G65:G66"/>
    <mergeCell ref="B62:B63"/>
    <mergeCell ref="C26:C27"/>
    <mergeCell ref="D26:D27"/>
    <mergeCell ref="B58:B59"/>
    <mergeCell ref="C58:C59"/>
    <mergeCell ref="C62:C63"/>
    <mergeCell ref="D62:D63"/>
    <mergeCell ref="B65:B66"/>
    <mergeCell ref="C65:C66"/>
    <mergeCell ref="G30:G32"/>
    <mergeCell ref="A65:A66"/>
    <mergeCell ref="A67:A68"/>
    <mergeCell ref="A69:A71"/>
    <mergeCell ref="A78:A79"/>
    <mergeCell ref="A86:A87"/>
    <mergeCell ref="D91:F91"/>
    <mergeCell ref="A30:A32"/>
    <mergeCell ref="D30:D32"/>
    <mergeCell ref="A44:A46"/>
    <mergeCell ref="C44:C46"/>
    <mergeCell ref="D44:D46"/>
    <mergeCell ref="B30:B32"/>
    <mergeCell ref="B44:B46"/>
    <mergeCell ref="C30:C32"/>
    <mergeCell ref="D78:D79"/>
    <mergeCell ref="B67:B68"/>
    <mergeCell ref="D67:D68"/>
    <mergeCell ref="C67:C68"/>
    <mergeCell ref="C78:C79"/>
    <mergeCell ref="B78:B79"/>
    <mergeCell ref="A62:A63"/>
  </mergeCells>
  <printOptions/>
  <pageMargins left="0.2" right="0" top="0.5" bottom="0.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2014-07-27T18:09:41Z</dcterms:modified>
  <cp:category/>
  <cp:version/>
  <cp:contentType/>
  <cp:contentStatus/>
</cp:coreProperties>
</file>